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rasmus gün hesaplayıcı" sheetId="2" r:id="rId1"/>
  </sheets>
  <externalReferences>
    <externalReference r:id="rId2"/>
    <externalReference r:id="rId3"/>
  </externalReferences>
  <definedNames>
    <definedName name="DENE">'[1]tahakkuk müzekkeresi_1'!#REF!</definedName>
    <definedName name="DISTOPUP" localSheetId="0">'Erasmus gün hesaplayıcı'!$C$4</definedName>
    <definedName name="DISTOPUP">'[2]hibe Hesabı'!$C$4</definedName>
    <definedName name="DISTOPUPSMS">'Erasmus gün hesaplayıcı'!$C$4</definedName>
    <definedName name="ENDDATE" localSheetId="0">'Erasmus gün hesaplayıcı'!$C$7</definedName>
    <definedName name="ENDDATE">'[2]hibe Hesabı'!$C$7</definedName>
    <definedName name="GRANTEDDAYS" localSheetId="0">'Erasmus gün hesaplayıcı'!$C$11</definedName>
    <definedName name="GRANTEDDAYS">'[2]hibe Hesabı'!$C$11</definedName>
    <definedName name="GRANTEDMONTHS" localSheetId="0">'Erasmus gün hesaplayıcı'!$C$12</definedName>
    <definedName name="GRANTEDMONTHS">'[2]hibe Hesabı'!$C$12</definedName>
    <definedName name="GRANTEDREMAININGDAYS" localSheetId="0">'Erasmus gün hesaplayıcı'!$C$13</definedName>
    <definedName name="GRANTEDREMAININGDAYS">'[2]hibe Hesabı'!$C$13</definedName>
    <definedName name="MONTHLYBASIC" localSheetId="0">'Erasmus gün hesaplayıcı'!$C$2</definedName>
    <definedName name="MONTHLYBASIC">'[2]hibe Hesabı'!$C$2</definedName>
    <definedName name="MONTHLYSMPGRANT" localSheetId="0">'Erasmus gün hesaplayıcı'!$C$10</definedName>
    <definedName name="MONTHLYSMPGRANT">'[2]hibe Hesabı'!$C$10</definedName>
    <definedName name="MONTHLYSMSGRANT" localSheetId="0">'Erasmus gün hesaplayıcı'!$C$9</definedName>
    <definedName name="MONTHLYSMSGRANT">'[2]hibe Hesabı'!$C$9</definedName>
    <definedName name="NOTGRANTEDDAYS" localSheetId="0">'Erasmus gün hesaplayıcı'!$C$8</definedName>
    <definedName name="NOTGRANTEDDAYS">'[2]hibe Hesabı'!$C$8</definedName>
    <definedName name="SMPTOPUP">'Erasmus gün hesaplayıcı'!$C$3</definedName>
    <definedName name="SPECIALNEEDS" localSheetId="0">'Erasmus gün hesaplayıcı'!$C$5</definedName>
    <definedName name="SPECIALNEEDS">'[2]hibe Hesabı'!$C$5</definedName>
    <definedName name="STARTDATE" localSheetId="0">'Erasmus gün hesaplayıcı'!$C$6</definedName>
    <definedName name="STARTDATE">'[2]hibe Hesabı'!$C$6</definedName>
  </definedNames>
  <calcPr calcId="162913"/>
</workbook>
</file>

<file path=xl/calcChain.xml><?xml version="1.0" encoding="utf-8"?>
<calcChain xmlns="http://schemas.openxmlformats.org/spreadsheetml/2006/main">
  <c r="C11" i="2" l="1"/>
  <c r="C10" i="2"/>
  <c r="C9" i="2"/>
  <c r="C12" i="2" l="1"/>
  <c r="C13" i="2" l="1"/>
  <c r="C15" i="2" s="1"/>
  <c r="C14" i="2" l="1"/>
</calcChain>
</file>

<file path=xl/sharedStrings.xml><?xml version="1.0" encoding="utf-8"?>
<sst xmlns="http://schemas.openxmlformats.org/spreadsheetml/2006/main" count="27" uniqueCount="20">
  <si>
    <t>Erasmus+ HE SM grant calculation</t>
  </si>
  <si>
    <t>Basic Monthly grant (Aylık Hibe Miktarı - ÖĞRENİM)</t>
  </si>
  <si>
    <t>€/month</t>
  </si>
  <si>
    <t>Top-up for traineeship (Aylık Hibe Miktarı - Staj)</t>
  </si>
  <si>
    <t>Top-up for disadvantaged background (SMS only)</t>
  </si>
  <si>
    <t>Special needs support</t>
  </si>
  <si>
    <t>€/mobility</t>
  </si>
  <si>
    <t>Start date (Başlangıç Tarihi)</t>
  </si>
  <si>
    <t>End date (Bitiş Tarihi)</t>
  </si>
  <si>
    <t>Number of interruption days (Kesinti Yapılan Gün Sayısı)</t>
  </si>
  <si>
    <t xml:space="preserve">days </t>
  </si>
  <si>
    <t>Total monthly grant for SMS</t>
  </si>
  <si>
    <t>Total monthly grant for SMP</t>
  </si>
  <si>
    <t>Total granted days (Toplam Hareketlilik Günü)</t>
  </si>
  <si>
    <t>Total duration in months (Süre - AY)</t>
  </si>
  <si>
    <t xml:space="preserve">months </t>
  </si>
  <si>
    <t>Total duration in remaining days (Süre - GÜN)</t>
  </si>
  <si>
    <t>Total grant (SMS) (Toplam Hibe Miktarı - ÖĞRENİM)</t>
  </si>
  <si>
    <t>€</t>
  </si>
  <si>
    <t>Total grant (SMP) (Toplam Hibe Miktarı - STAJ)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</si>
</sst>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1]_-;\-* #,##0\ [$€-1]_-;_-* &quot;-&quot;??\ [$€-1]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 vertical="center" indent="1"/>
    </xf>
    <xf numFmtId="2" fontId="3" fillId="2" borderId="0" xfId="1" applyNumberFormat="1" applyFont="1" applyFill="1" applyAlignment="1">
      <alignment horizontal="center" vertical="center" wrapText="1"/>
    </xf>
    <xf numFmtId="0" fontId="1" fillId="0" borderId="0" xfId="1"/>
    <xf numFmtId="0" fontId="4" fillId="0" borderId="1" xfId="1" applyFont="1" applyBorder="1" applyAlignment="1">
      <alignment vertical="center"/>
    </xf>
    <xf numFmtId="0" fontId="2" fillId="0" borderId="1" xfId="1" applyFont="1" applyBorder="1" applyAlignment="1">
      <alignment horizontal="right" vertical="center" indent="1"/>
    </xf>
    <xf numFmtId="164" fontId="5" fillId="0" borderId="1" xfId="1" applyNumberFormat="1" applyFont="1" applyBorder="1" applyAlignment="1">
      <alignment horizontal="right" vertical="center" indent="1"/>
    </xf>
    <xf numFmtId="0" fontId="2" fillId="0" borderId="1" xfId="1" applyFont="1" applyBorder="1" applyAlignment="1">
      <alignment vertical="center"/>
    </xf>
    <xf numFmtId="14" fontId="5" fillId="0" borderId="1" xfId="1" applyNumberFormat="1" applyFont="1" applyBorder="1"/>
    <xf numFmtId="0" fontId="5" fillId="0" borderId="1" xfId="1" applyFont="1" applyBorder="1" applyAlignment="1">
      <alignment horizontal="right" vertical="center" indent="1"/>
    </xf>
    <xf numFmtId="164" fontId="2" fillId="3" borderId="1" xfId="1" applyNumberFormat="1" applyFont="1" applyFill="1" applyBorder="1" applyAlignment="1">
      <alignment horizontal="right" vertical="center" indent="1"/>
    </xf>
    <xf numFmtId="0" fontId="3" fillId="0" borderId="1" xfId="1" applyFont="1" applyFill="1" applyBorder="1" applyAlignment="1">
      <alignment vertical="center"/>
    </xf>
    <xf numFmtId="0" fontId="6" fillId="4" borderId="1" xfId="1" applyFont="1" applyFill="1" applyBorder="1" applyAlignment="1">
      <alignment horizontal="right" vertical="center" indent="1"/>
    </xf>
    <xf numFmtId="1" fontId="6" fillId="4" borderId="1" xfId="1" applyNumberFormat="1" applyFont="1" applyFill="1" applyBorder="1" applyAlignment="1">
      <alignment horizontal="right" vertical="center" indent="1"/>
    </xf>
    <xf numFmtId="164" fontId="7" fillId="4" borderId="1" xfId="1" applyNumberFormat="1" applyFont="1" applyFill="1" applyBorder="1" applyAlignment="1">
      <alignment horizontal="right" vertical="center" indent="1"/>
    </xf>
    <xf numFmtId="0" fontId="1" fillId="0" borderId="0" xfId="1" applyAlignment="1">
      <alignment horizontal="righ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ga.basbakanlik.gov.tr/TEDM/TEDM%20&#199;ALI&#350;MA/TEDM%20&#199;al&#305;&#351;malar&#305;m/2004%20TEDM/TEDM%20SON%2006.02.2004/DS&#304;MY%20Ekl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LASIM-IRO\Paylasim-2020\Hesaplama%20Ara&#231;lar&#305;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be Hesabı"/>
      <sheetName val="KDV "/>
      <sheetName val="on odeme talep formu"/>
      <sheetName val="Konaklama Hesabı"/>
    </sheetNames>
    <sheetDataSet>
      <sheetData sheetId="0">
        <row r="2">
          <cell r="C2">
            <v>0</v>
          </cell>
        </row>
        <row r="4">
          <cell r="C4">
            <v>0</v>
          </cell>
        </row>
        <row r="5">
          <cell r="C5">
            <v>0</v>
          </cell>
        </row>
        <row r="6">
          <cell r="C6">
            <v>42919</v>
          </cell>
        </row>
        <row r="7">
          <cell r="C7">
            <v>43005</v>
          </cell>
        </row>
        <row r="9">
          <cell r="C9">
            <v>0</v>
          </cell>
        </row>
        <row r="10">
          <cell r="C10">
            <v>500</v>
          </cell>
        </row>
        <row r="11">
          <cell r="C11">
            <v>85</v>
          </cell>
        </row>
        <row r="12">
          <cell r="C12">
            <v>2</v>
          </cell>
        </row>
        <row r="13">
          <cell r="C13">
            <v>25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7" sqref="C7"/>
    </sheetView>
  </sheetViews>
  <sheetFormatPr defaultColWidth="0" defaultRowHeight="32.25" customHeight="1" zeroHeight="1" x14ac:dyDescent="0.2"/>
  <cols>
    <col min="1" max="1" width="49.42578125" style="4" customWidth="1"/>
    <col min="2" max="2" width="15.5703125" style="16" customWidth="1"/>
    <col min="3" max="3" width="17.7109375" style="4" customWidth="1"/>
    <col min="4" max="16384" width="9.140625" style="4" hidden="1"/>
  </cols>
  <sheetData>
    <row r="1" spans="1:3" ht="55.5" customHeight="1" x14ac:dyDescent="0.25">
      <c r="A1" s="1"/>
      <c r="B1" s="2"/>
      <c r="C1" s="3" t="s">
        <v>0</v>
      </c>
    </row>
    <row r="2" spans="1:3" ht="20.25" customHeight="1" x14ac:dyDescent="0.2">
      <c r="A2" s="5" t="s">
        <v>1</v>
      </c>
      <c r="B2" s="6" t="s">
        <v>2</v>
      </c>
      <c r="C2" s="7"/>
    </row>
    <row r="3" spans="1:3" ht="20.25" customHeight="1" x14ac:dyDescent="0.2">
      <c r="A3" s="5" t="s">
        <v>3</v>
      </c>
      <c r="B3" s="6" t="s">
        <v>2</v>
      </c>
      <c r="C3" s="7">
        <v>500</v>
      </c>
    </row>
    <row r="4" spans="1:3" ht="20.25" customHeight="1" x14ac:dyDescent="0.2">
      <c r="A4" s="8" t="s">
        <v>4</v>
      </c>
      <c r="B4" s="6" t="s">
        <v>2</v>
      </c>
      <c r="C4" s="7">
        <v>0</v>
      </c>
    </row>
    <row r="5" spans="1:3" ht="20.25" customHeight="1" x14ac:dyDescent="0.2">
      <c r="A5" s="8" t="s">
        <v>5</v>
      </c>
      <c r="B5" s="6" t="s">
        <v>6</v>
      </c>
      <c r="C5" s="7">
        <v>0</v>
      </c>
    </row>
    <row r="6" spans="1:3" ht="20.25" customHeight="1" x14ac:dyDescent="0.25">
      <c r="A6" s="8" t="s">
        <v>7</v>
      </c>
      <c r="B6" s="6"/>
      <c r="C6" s="9">
        <v>44545</v>
      </c>
    </row>
    <row r="7" spans="1:3" ht="20.25" customHeight="1" x14ac:dyDescent="0.25">
      <c r="A7" s="8" t="s">
        <v>8</v>
      </c>
      <c r="B7" s="6"/>
      <c r="C7" s="9">
        <v>44607</v>
      </c>
    </row>
    <row r="8" spans="1:3" ht="20.25" customHeight="1" x14ac:dyDescent="0.2">
      <c r="A8" s="8" t="s">
        <v>9</v>
      </c>
      <c r="B8" s="6" t="s">
        <v>10</v>
      </c>
      <c r="C8" s="10">
        <v>0</v>
      </c>
    </row>
    <row r="9" spans="1:3" ht="20.25" customHeight="1" x14ac:dyDescent="0.2">
      <c r="A9" s="8" t="s">
        <v>11</v>
      </c>
      <c r="B9" s="6" t="s">
        <v>2</v>
      </c>
      <c r="C9" s="11">
        <f>MONTHLYBASIC+DISTOPUP</f>
        <v>0</v>
      </c>
    </row>
    <row r="10" spans="1:3" ht="20.25" customHeight="1" x14ac:dyDescent="0.2">
      <c r="A10" s="8" t="s">
        <v>12</v>
      </c>
      <c r="B10" s="6" t="s">
        <v>2</v>
      </c>
      <c r="C10" s="11">
        <f>MONTHLYBASIC+SMPTOPUP</f>
        <v>500</v>
      </c>
    </row>
    <row r="11" spans="1:3" ht="20.25" customHeight="1" x14ac:dyDescent="0.2">
      <c r="A11" s="12" t="s">
        <v>13</v>
      </c>
      <c r="B11" s="6" t="s">
        <v>10</v>
      </c>
      <c r="C11" s="13">
        <f>(YEAR(ENDDATE)-YEAR(STARTDATE))* 360 + (MONTH(ENDDATE)-MONTH(STARTDATE)) * 30 + ( IF( DAY(ENDDATE)=31,30,DAY(ENDDATE)) - IF( DAY(STARTDATE)=31,30,DAY(STARTDATE)) ) + 1</f>
        <v>61</v>
      </c>
    </row>
    <row r="12" spans="1:3" ht="20.25" customHeight="1" x14ac:dyDescent="0.2">
      <c r="A12" s="8" t="s">
        <v>14</v>
      </c>
      <c r="B12" s="6" t="s">
        <v>15</v>
      </c>
      <c r="C12" s="13">
        <f>ROUNDDOWN(GRANTEDDAYS/30,0)</f>
        <v>2</v>
      </c>
    </row>
    <row r="13" spans="1:3" ht="20.25" customHeight="1" x14ac:dyDescent="0.2">
      <c r="A13" s="8" t="s">
        <v>16</v>
      </c>
      <c r="B13" s="6" t="s">
        <v>10</v>
      </c>
      <c r="C13" s="14">
        <f>GRANTEDDAYS-GRANTEDMONTHS*30</f>
        <v>1</v>
      </c>
    </row>
    <row r="14" spans="1:3" ht="20.25" customHeight="1" x14ac:dyDescent="0.2">
      <c r="A14" s="8" t="s">
        <v>17</v>
      </c>
      <c r="B14" s="6" t="s">
        <v>18</v>
      </c>
      <c r="C14" s="15">
        <f>ROUND(GRANTEDMONTHS*MONTHLYSMSGRANT+GRANTEDREMAININGDAYS*MONTHLYSMSGRANT/30-NOTGRANTEDDAYS*MONTHLYSMSGRANT/30, 0)+SPECIALNEEDS</f>
        <v>0</v>
      </c>
    </row>
    <row r="15" spans="1:3" ht="20.25" customHeight="1" x14ac:dyDescent="0.2">
      <c r="A15" s="8" t="s">
        <v>19</v>
      </c>
      <c r="B15" s="6" t="s">
        <v>18</v>
      </c>
      <c r="C15" s="15">
        <f>ROUND(GRANTEDMONTHS*MONTHLYSMPGRANT+GRANTEDREMAININGDAYS*MONTHLYSMPGRANT/30-NOTGRANTEDDAYS*MONTHLYSMPGRANT/30, 0)+SPECIALNEEDS</f>
        <v>1017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13</vt:i4>
      </vt:variant>
    </vt:vector>
  </HeadingPairs>
  <TitlesOfParts>
    <vt:vector size="14" baseType="lpstr">
      <vt:lpstr>Erasmus gün hesaplayıcı</vt:lpstr>
      <vt:lpstr>'Erasmus gün hesaplayıcı'!DISTOPUP</vt:lpstr>
      <vt:lpstr>DISTOPUPSMS</vt:lpstr>
      <vt:lpstr>'Erasmus gün hesaplayıcı'!ENDDATE</vt:lpstr>
      <vt:lpstr>'Erasmus gün hesaplayıcı'!GRANTEDDAYS</vt:lpstr>
      <vt:lpstr>'Erasmus gün hesaplayıcı'!GRANTEDMONTHS</vt:lpstr>
      <vt:lpstr>'Erasmus gün hesaplayıcı'!GRANTEDREMAININGDAYS</vt:lpstr>
      <vt:lpstr>'Erasmus gün hesaplayıcı'!MONTHLYBASIC</vt:lpstr>
      <vt:lpstr>'Erasmus gün hesaplayıcı'!MONTHLYSMPGRANT</vt:lpstr>
      <vt:lpstr>'Erasmus gün hesaplayıcı'!MONTHLYSMSGRANT</vt:lpstr>
      <vt:lpstr>'Erasmus gün hesaplayıcı'!NOTGRANTEDDAYS</vt:lpstr>
      <vt:lpstr>SMPTOPUP</vt:lpstr>
      <vt:lpstr>'Erasmus gün hesaplayıcı'!SPECIALNEEDS</vt:lpstr>
      <vt:lpstr>'Erasmus gün hesaplayıcı'!STARTDATE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2022-03-16T09:55:44Z</dcterms:modified>
</cp:coreProperties>
</file>